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10" windowHeight="11940" activeTab="1"/>
  </bookViews>
  <sheets>
    <sheet name="David Heller MCAD PM10 Test 1" sheetId="1" r:id="rId1"/>
    <sheet name="David Heller MCAD PM10 Test 2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<sst xmlns="http://schemas.openxmlformats.org/spreadsheetml/2006/main" count="79" uniqueCount="43">
  <si>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%</t>
  </si>
  <si>
    <t>stockmodel Time</t>
  </si>
  <si>
    <t>Total</t>
  </si>
  <si>
    <t xml:space="preserve">OPENING TIME </t>
  </si>
  <si>
    <t>25bn_ras_2way Time</t>
  </si>
  <si>
    <t>25bn_ras_2way_pointredis Time</t>
  </si>
  <si>
    <t>25bn_ras_2wayjoin Time</t>
  </si>
  <si>
    <t>25bn_ras_2way</t>
  </si>
  <si>
    <t>25bn_ras_2way_pointredis</t>
  </si>
  <si>
    <t>25bn_ras_2wayjoin</t>
  </si>
  <si>
    <t>PM9</t>
  </si>
  <si>
    <t>PM10</t>
  </si>
  <si>
    <t xml:space="preserve">DRAWING TIME </t>
  </si>
  <si>
    <t>Area_clear Time</t>
  </si>
  <si>
    <t>Rest_Roughing Time</t>
  </si>
  <si>
    <t>25bn_cz_no_spiral Time</t>
  </si>
  <si>
    <t>25bn_cz_spiral Time</t>
  </si>
  <si>
    <t>25bn_3doff_spiral Time</t>
  </si>
  <si>
    <t>25bn_3doff_no_spiral Time</t>
  </si>
  <si>
    <t>25bn_inter_cz Time</t>
  </si>
  <si>
    <t>25bn_opcz_spiral Time</t>
  </si>
  <si>
    <t>25bn_opcz_no_spiral Time</t>
  </si>
  <si>
    <t>16bn_cmp Time</t>
  </si>
  <si>
    <t>Shallow boundary Time</t>
  </si>
  <si>
    <t>Rest boundary Time</t>
  </si>
  <si>
    <t>DH</t>
  </si>
  <si>
    <t>RES</t>
  </si>
  <si>
    <t>KCB</t>
  </si>
  <si>
    <t>Processor: Intel CoreQuad CPU Q9450 2.66GHz¦ Memory: 4.00 GB ¦ 64-bit OS Windows Vista Business</t>
  </si>
  <si>
    <t>Version</t>
  </si>
  <si>
    <t>Hardware Configuration</t>
  </si>
  <si>
    <t>Tester</t>
  </si>
  <si>
    <t>Ratio</t>
  </si>
  <si>
    <t>DH PMx Ratio Faster</t>
  </si>
  <si>
    <t>DH % faster</t>
  </si>
  <si>
    <t>HP Z600</t>
  </si>
  <si>
    <t>Dell Precision M6400, Intel Core 2 Extreme Quad Core QX9300 @2.53GHz, 8GB 1066MHz DDR3 memory, Nvidia Quadro FX3700M Graphics Card with 1GB video Ram,Windows Vista 64bit Edition</t>
  </si>
  <si>
    <t>Dell Q9450 Quad-core</t>
  </si>
  <si>
    <t>Dell M6400 Quad-core QX9300</t>
  </si>
  <si>
    <t>CAJ</t>
  </si>
  <si>
    <t>Processor: Dell T3400 Intel CoreQuad CPU Q9550 2.83GHz¦ Memory: 8 GB ¦ 64-bit OS Windows Vista Business</t>
  </si>
  <si>
    <t>PM10 Faster than PM9 on hardware</t>
  </si>
  <si>
    <t>Dell T3400 Quad-core Q9550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</si>
</sst>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9"/>
      <name val="Calibri"/>
      <family val="0"/>
    </font>
    <font>
      <b/>
      <sz val="9"/>
      <color indexed="9"/>
      <name val="Calibri"/>
      <family val="0"/>
    </font>
    <font>
      <b/>
      <sz val="28"/>
      <color indexed="8"/>
      <name val="Calibri"/>
      <family val="0"/>
    </font>
    <font>
      <b/>
      <sz val="20"/>
      <color indexed="8"/>
      <name val="Calibri"/>
      <family val="0"/>
    </font>
    <font>
      <b/>
      <sz val="40"/>
      <color indexed="8"/>
      <name val="Calibri"/>
      <family val="0"/>
    </font>
    <font>
      <b/>
      <sz val="32"/>
      <color indexed="9"/>
      <name val="Century Gothic"/>
      <family val="0"/>
    </font>
    <font>
      <b/>
      <sz val="20"/>
      <color indexed="9"/>
      <name val="Century Gothic"/>
      <family val="0"/>
    </font>
    <font>
      <b/>
      <sz val="14"/>
      <color indexed="8"/>
      <name val="Calibri"/>
      <family val="0"/>
    </font>
    <font>
      <b/>
      <sz val="44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164" fontId="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Alignment="1">
      <alignment horizontal="left" wrapText="1"/>
    </xf>
    <xf numFmtId="2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9" fillId="0" borderId="0" xfId="0" applyFont="1" applyAlignment="1">
      <alignment horizontal="center" vertical="center"/>
    </xf>
    <xf numFmtId="164" fontId="49" fillId="0" borderId="0" xfId="0" applyFont="1" applyAlignment="1">
      <alignment horizontal="center" vertical="center" wrapText="1"/>
    </xf>
    <xf numFmtId="164" fontId="51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51" fillId="0" borderId="0" xfId="0" applyFont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 inden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38" fillId="33" borderId="10" xfId="0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right" wrapText="1"/>
    </xf>
    <xf numFmtId="164" fontId="0" fillId="34" borderId="11" xfId="0" applyFont="1" applyFill="1" applyBorder="1" applyAlignment="1">
      <alignment horizontal="left" vertical="center" indent="1"/>
    </xf>
    <xf numFmtId="2" fontId="0" fillId="34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/>
    </xf>
    <xf numFmtId="164" fontId="0" fillId="34" borderId="11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164" fontId="0" fillId="0" borderId="13" xfId="0" applyFont="1" applyBorder="1" applyAlignment="1">
      <alignment wrapText="1"/>
    </xf>
    <xf numFmtId="164" fontId="38" fillId="33" borderId="14" xfId="0" applyFont="1" applyFill="1" applyBorder="1" applyAlignment="1">
      <alignment horizontal="center" vertical="center"/>
    </xf>
    <xf numFmtId="10" fontId="38" fillId="33" borderId="14" xfId="0" applyNumberFormat="1" applyFont="1" applyFill="1" applyBorder="1" applyAlignment="1">
      <alignment horizontal="right" wrapText="1"/>
    </xf>
    <xf numFmtId="2" fontId="0" fillId="34" borderId="11" xfId="0" applyNumberFormat="1" applyFont="1" applyFill="1" applyBorder="1" applyAlignment="1">
      <alignment horizontal="right" wrapText="1"/>
    </xf>
    <xf numFmtId="10" fontId="0" fillId="34" borderId="12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2" fontId="49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9" fontId="49" fillId="0" borderId="0" xfId="0" applyNumberFormat="1" applyFont="1" applyFill="1" applyBorder="1" applyAlignment="1">
      <alignment/>
    </xf>
    <xf numFmtId="164" fontId="52" fillId="35" borderId="0" xfId="0" applyFont="1" applyFill="1" applyAlignment="1">
      <alignment horizontal="center" vertical="center"/>
    </xf>
    <xf numFmtId="164" fontId="52" fillId="35" borderId="0" xfId="0" applyFont="1" applyFill="1" applyAlignment="1">
      <alignment horizontal="center" vertical="center" wrapText="1"/>
    </xf>
    <xf numFmtId="164" fontId="53" fillId="35" borderId="0" xfId="0" applyFont="1" applyFill="1" applyAlignment="1">
      <alignment horizontal="center" textRotation="45" wrapText="1"/>
    </xf>
    <xf numFmtId="164" fontId="53" fillId="35" borderId="0" xfId="0" applyFont="1" applyFill="1" applyAlignment="1">
      <alignment horizontal="center" vertical="center" wrapText="1"/>
    </xf>
    <xf numFmtId="2" fontId="0" fillId="0" borderId="14" xfId="0" applyNumberFormat="1" applyFont="1" applyBorder="1" applyAlignment="1">
      <alignment/>
    </xf>
    <xf numFmtId="164" fontId="0" fillId="34" borderId="11" xfId="0" applyFill="1" applyBorder="1" applyAlignment="1">
      <alignment horizontal="left" vertical="center" indent="1"/>
    </xf>
    <xf numFmtId="2" fontId="0" fillId="36" borderId="0" xfId="0" applyNumberFormat="1" applyFont="1" applyFill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 horizontal="right" wrapText="1"/>
    </xf>
    <xf numFmtId="10" fontId="0" fillId="37" borderId="12" xfId="0" applyNumberFormat="1" applyFont="1" applyFill="1" applyBorder="1" applyAlignment="1">
      <alignment horizontal="right" wrapText="1"/>
    </xf>
    <xf numFmtId="2" fontId="0" fillId="37" borderId="15" xfId="0" applyNumberFormat="1" applyFont="1" applyFill="1" applyBorder="1" applyAlignment="1">
      <alignment/>
    </xf>
    <xf numFmtId="164" fontId="0" fillId="0" borderId="14" xfId="0" applyFont="1" applyBorder="1" applyAlignment="1">
      <alignment horizontal="left" vertical="center" indent="1"/>
    </xf>
    <xf numFmtId="2" fontId="0" fillId="0" borderId="14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 wrapText="1"/>
    </xf>
    <xf numFmtId="164" fontId="0" fillId="0" borderId="14" xfId="0" applyFont="1" applyBorder="1" applyAlignment="1">
      <alignment/>
    </xf>
    <xf numFmtId="164" fontId="0" fillId="0" borderId="16" xfId="0" applyFont="1" applyBorder="1" applyAlignment="1">
      <alignment/>
    </xf>
    <xf numFmtId="164" fontId="38" fillId="33" borderId="11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right" wrapText="1"/>
    </xf>
    <xf numFmtId="2" fontId="38" fillId="33" borderId="11" xfId="0" applyNumberFormat="1" applyFont="1" applyFill="1" applyBorder="1" applyAlignment="1">
      <alignment horizontal="right"/>
    </xf>
    <xf numFmtId="164" fontId="38" fillId="33" borderId="11" xfId="0" applyFont="1" applyFill="1" applyBorder="1" applyAlignment="1">
      <alignment/>
    </xf>
    <xf numFmtId="164" fontId="38" fillId="33" borderId="12" xfId="0" applyFont="1" applyFill="1" applyBorder="1" applyAlignment="1">
      <alignment/>
    </xf>
    <xf numFmtId="164" fontId="38" fillId="33" borderId="17" xfId="0" applyFont="1" applyFill="1" applyBorder="1" applyAlignment="1">
      <alignment horizontal="center" vertical="center"/>
    </xf>
    <xf numFmtId="9" fontId="38" fillId="33" borderId="17" xfId="0" applyNumberFormat="1" applyFont="1" applyFill="1" applyBorder="1" applyAlignment="1">
      <alignment horizontal="right" wrapText="1"/>
    </xf>
    <xf numFmtId="9" fontId="38" fillId="33" borderId="17" xfId="0" applyNumberFormat="1" applyFont="1" applyFill="1" applyBorder="1" applyAlignment="1">
      <alignment horizontal="right"/>
    </xf>
    <xf numFmtId="164" fontId="38" fillId="33" borderId="17" xfId="0" applyFont="1" applyFill="1" applyBorder="1" applyAlignment="1">
      <alignment/>
    </xf>
    <xf numFmtId="164" fontId="38" fillId="33" borderId="18" xfId="0" applyFont="1" applyFill="1" applyBorder="1" applyAlignment="1">
      <alignment/>
    </xf>
    <xf numFmtId="2" fontId="0" fillId="0" borderId="14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 wrapText="1"/>
    </xf>
    <xf numFmtId="2" fontId="0" fillId="37" borderId="15" xfId="0" applyNumberFormat="1" applyFont="1" applyFill="1" applyBorder="1" applyAlignment="1">
      <alignment horizontal="right" wrapText="1"/>
    </xf>
    <xf numFmtId="10" fontId="0" fillId="37" borderId="19" xfId="0" applyNumberFormat="1" applyFont="1" applyFill="1" applyBorder="1" applyAlignment="1">
      <alignment horizontal="right" wrapText="1"/>
    </xf>
    <xf numFmtId="164" fontId="38" fillId="33" borderId="20" xfId="0" applyFont="1" applyFill="1" applyBorder="1" applyAlignment="1">
      <alignment horizontal="center" vertical="center"/>
    </xf>
    <xf numFmtId="164" fontId="38" fillId="33" borderId="21" xfId="0" applyFont="1" applyFill="1" applyBorder="1" applyAlignment="1">
      <alignment horizontal="center" vertical="center"/>
    </xf>
    <xf numFmtId="164" fontId="0" fillId="36" borderId="22" xfId="0" applyFill="1" applyBorder="1" applyAlignment="1">
      <alignment horizontal="left" vertical="center" indent="1"/>
    </xf>
    <xf numFmtId="2" fontId="0" fillId="36" borderId="14" xfId="0" applyNumberFormat="1" applyFont="1" applyFill="1" applyBorder="1" applyAlignment="1">
      <alignment/>
    </xf>
    <xf numFmtId="2" fontId="0" fillId="36" borderId="14" xfId="0" applyNumberFormat="1" applyFont="1" applyFill="1" applyBorder="1" applyAlignment="1">
      <alignment horizontal="right"/>
    </xf>
    <xf numFmtId="2" fontId="0" fillId="36" borderId="14" xfId="0" applyNumberFormat="1" applyFont="1" applyFill="1" applyBorder="1" applyAlignment="1">
      <alignment horizontal="right" wrapText="1"/>
    </xf>
    <xf numFmtId="10" fontId="0" fillId="36" borderId="16" xfId="0" applyNumberFormat="1" applyFont="1" applyFill="1" applyBorder="1" applyAlignment="1">
      <alignment horizontal="right" wrapText="1"/>
    </xf>
    <xf numFmtId="164" fontId="0" fillId="37" borderId="15" xfId="0" applyFill="1" applyBorder="1" applyAlignment="1">
      <alignment horizontal="left" vertical="center" indent="1"/>
    </xf>
    <xf numFmtId="0" fontId="0" fillId="0" borderId="0" xfId="0" applyNumberFormat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38" fillId="33" borderId="20" xfId="0" applyFont="1" applyFill="1" applyBorder="1" applyAlignment="1">
      <alignment horizontal="center" vertical="center" wrapText="1"/>
    </xf>
    <xf numFmtId="164" fontId="38" fillId="33" borderId="21" xfId="0" applyFont="1" applyFill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0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 wrapText="1"/>
    </xf>
    <xf numFmtId="164" fontId="38" fillId="33" borderId="28" xfId="0" applyFont="1" applyFill="1" applyBorder="1" applyAlignment="1">
      <alignment horizontal="center" vertical="center" wrapText="1"/>
    </xf>
    <xf numFmtId="164" fontId="38" fillId="33" borderId="29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22" xfId="0" applyNumberFormat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20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164" fontId="38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PM10 Benchmark 1 comparisons </a:t>
            </a:r>
          </a:p>
        </c:rich>
      </c:tx>
      <c:layout>
        <c:manualLayout>
          <c:xMode val="factor"/>
          <c:yMode val="factor"/>
          <c:x val="0.059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('David Heller MCAD PM10 Test 1'!$B$9,'David Heller MCAD PM10 Test 1'!$B$7,'David Heller MCAD PM10 Test 1'!$B$4)</c:f>
              <c:strCache/>
            </c:strRef>
          </c:cat>
          <c:val>
            <c:numRef>
              <c:f>('David Heller MCAD PM10 Test 1'!$I$3,'David Heller MCAD PM10 Test 1'!$I$8,'David Heller MCAD PM10 Test 1'!$I$9)</c:f>
              <c:numCache/>
            </c:numRef>
          </c:val>
        </c:ser>
        <c:gapWidth val="0"/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Toolpath Calculation Time (Mins)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Toolpath calculation time 
</a:t>
            </a:r>
            <a:r>
              <a:rPr lang="en-US" cap="none" sz="4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comparisons between 
</a:t>
            </a:r>
            <a:r>
              <a:rPr lang="en-US" cap="none" sz="4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PM9 and PM10 on 
</a:t>
            </a:r>
            <a:r>
              <a:rPr lang="en-US" cap="none" sz="4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various hardware</a:t>
            </a:r>
          </a:p>
        </c:rich>
      </c:tx>
      <c:layout>
        <c:manualLayout>
          <c:xMode val="factor"/>
          <c:yMode val="factor"/>
          <c:x val="0.28175"/>
          <c:y val="0.1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34925"/>
          <c:w val="0.94775"/>
          <c:h val="0.6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'David Heller MCAD PM10 Test 2'!$B$2:$B$3</c:f>
              <c:strCache>
                <c:ptCount val="1"/>
                <c:pt idx="0">
                  <c:v>HP Z600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'David Heller MCAD PM10 Test 2'!$C$2:$C$3</c:f>
              <c:strCache/>
            </c:strRef>
          </c:cat>
          <c:val>
            <c:numRef>
              <c:f>'David Heller MCAD PM10 Test 2'!$V$2:$V$3</c:f>
              <c:numCache/>
            </c:numRef>
          </c:val>
        </c:ser>
        <c:ser>
          <c:idx val="1"/>
          <c:order val="1"/>
          <c:tx>
            <c:strRef>
              <c:f>'David Heller MCAD PM10 Test 2'!$B$7:$B$8</c:f>
              <c:strCache>
                <c:ptCount val="1"/>
                <c:pt idx="0">
                  <c:v>Processor: Intel CoreQuad CPU Q9450 2.66GHz¦ Memory: 4.00 GB ¦ 64-bit OS Windows Vista Business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'David Heller MCAD PM10 Test 2'!$C$2:$C$3</c:f>
              <c:strCache/>
            </c:strRef>
          </c:cat>
          <c:val>
            <c:numRef>
              <c:f>'David Heller MCAD PM10 Test 2'!$V$7:$V$8</c:f>
              <c:numCache/>
            </c:numRef>
          </c:val>
        </c:ser>
        <c:ser>
          <c:idx val="2"/>
          <c:order val="2"/>
          <c:tx>
            <c:strRef>
              <c:f>'David Heller MCAD PM10 Test 2'!$B$11:$B$12</c:f>
              <c:strCache>
                <c:ptCount val="1"/>
                <c:pt idx="0">
                  <c:v>Dell Precision M6400, Intel Core 2 Extreme Quad Core QX9300 @2.53GHz, 8GB 1066MHz DDR3 memory, Nvidia Quadro FX3700M Graphics Card with 1GB video Ram,Windows Vista 64bit Edition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'David Heller MCAD PM10 Test 2'!$C$2:$C$3</c:f>
              <c:strCache/>
            </c:strRef>
          </c:cat>
          <c:val>
            <c:numRef>
              <c:f>'David Heller MCAD PM10 Test 2'!$V$11:$V$12</c:f>
              <c:numCache/>
            </c:numRef>
          </c:val>
        </c:ser>
        <c:ser>
          <c:idx val="3"/>
          <c:order val="3"/>
          <c:tx>
            <c:strRef>
              <c:f>'David Heller MCAD PM10 Test 2'!$B$15:$B$16</c:f>
              <c:strCache>
                <c:ptCount val="1"/>
                <c:pt idx="0">
                  <c:v>Processor: Dell T3400 Intel CoreQuad CPU Q9550 2.83GHz¦ Memory: 8 GB ¦ 64-bit OS Windows Vista Business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'David Heller MCAD PM10 Test 2'!$V$15:$V$16</c:f>
              <c:numCache/>
            </c:numRef>
          </c:val>
        </c:ser>
        <c:gapWidth val="0"/>
        <c:axId val="17960346"/>
        <c:axId val="27425387"/>
      </c:bar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Toolpath calculation time (mins)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PM10 Benchmark 2 comparisons </a:t>
            </a:r>
          </a:p>
        </c:rich>
      </c:tx>
      <c:layout>
        <c:manualLayout>
          <c:xMode val="factor"/>
          <c:yMode val="factor"/>
          <c:x val="-0.1642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975"/>
          <c:w val="0.95825"/>
          <c:h val="0.880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('David Heller MCAD PM10 Test 1'!$B$4,'David Heller MCAD PM10 Test 1'!$B$7,'David Heller MCAD PM10 Test 1'!$B$9,'David Heller MCAD PM10 Test 1'!$B$11)</c:f>
              <c:strCache>
                <c:ptCount val="4"/>
                <c:pt idx="0">
                  <c:v>HP Z600</c:v>
                </c:pt>
                <c:pt idx="1">
                  <c:v>Dell Q9450 Quad-core</c:v>
                </c:pt>
                <c:pt idx="2">
                  <c:v>Dell M6400 Quad-core QX9300</c:v>
                </c:pt>
                <c:pt idx="3">
                  <c:v>Dell T3400 Quad-core Q9550</c:v>
                </c:pt>
              </c:strCache>
            </c:strRef>
          </c:cat>
          <c:val>
            <c:numRef>
              <c:f>('David Heller MCAD PM10 Test 2'!$V$3,'David Heller MCAD PM10 Test 2'!$V$8,'David Heller MCAD PM10 Test 2'!$V$12,'David Heller MCAD PM10 Test 2'!$V$16)</c:f>
              <c:numCache/>
            </c:numRef>
          </c:val>
        </c:ser>
        <c:gapWidth val="0"/>
        <c:axId val="45501892"/>
        <c:axId val="6863845"/>
      </c:bar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Toolpath Calculation Time (Mins)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1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0.511</cdr:y>
    </cdr:from>
    <cdr:to>
      <cdr:x>0.67925</cdr:x>
      <cdr:y>0.8325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1400175"/>
          <a:ext cx="9525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22% 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Slower than HPZ600
</a:t>
          </a:r>
        </a:p>
      </cdr:txBody>
    </cdr:sp>
  </cdr:relSizeAnchor>
  <cdr:relSizeAnchor xmlns:cdr="http://schemas.openxmlformats.org/drawingml/2006/chartDrawing">
    <cdr:from>
      <cdr:x>0.18875</cdr:x>
      <cdr:y>0.412</cdr:y>
    </cdr:from>
    <cdr:to>
      <cdr:x>0.3975</cdr:x>
      <cdr:y>0.728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1123950"/>
          <a:ext cx="9525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36% 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Slower than HPZ600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11</xdr:row>
      <xdr:rowOff>104775</xdr:rowOff>
    </xdr:from>
    <xdr:to>
      <xdr:col>7</xdr:col>
      <xdr:colOff>1247775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8648700" y="2990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-0.007</cdr:y>
    </cdr:from>
    <cdr:to>
      <cdr:x>-0.00175</cdr:x>
      <cdr:y>-0.00425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6667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-0.0045</cdr:x>
      <cdr:y>-0.007</cdr:y>
    </cdr:from>
    <cdr:to>
      <cdr:x>-0.00175</cdr:x>
      <cdr:y>-0.00425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6667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0.65275</cdr:x>
      <cdr:y>0.451</cdr:y>
    </cdr:from>
    <cdr:to>
      <cdr:x>0.7155</cdr:x>
      <cdr:y>0.52325</cdr:y>
    </cdr:to>
    <cdr:sp>
      <cdr:nvSpPr>
        <cdr:cNvPr id="3" name="TextBox 3"/>
        <cdr:cNvSpPr txBox="1">
          <a:spLocks noChangeArrowheads="1"/>
        </cdr:cNvSpPr>
      </cdr:nvSpPr>
      <cdr:spPr>
        <a:xfrm>
          <a:off x="9382125" y="4514850"/>
          <a:ext cx="9048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55% 
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faster</a:t>
          </a:r>
        </a:p>
      </cdr:txBody>
    </cdr:sp>
  </cdr:relSizeAnchor>
  <cdr:relSizeAnchor xmlns:cdr="http://schemas.openxmlformats.org/drawingml/2006/chartDrawing">
    <cdr:from>
      <cdr:x>0.54725</cdr:x>
      <cdr:y>0.4665</cdr:y>
    </cdr:from>
    <cdr:to>
      <cdr:x>0.61</cdr:x>
      <cdr:y>0.539</cdr:y>
    </cdr:to>
    <cdr:sp>
      <cdr:nvSpPr>
        <cdr:cNvPr id="4" name="TextBox 4"/>
        <cdr:cNvSpPr txBox="1">
          <a:spLocks noChangeArrowheads="1"/>
        </cdr:cNvSpPr>
      </cdr:nvSpPr>
      <cdr:spPr>
        <a:xfrm>
          <a:off x="7867650" y="4667250"/>
          <a:ext cx="9048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47% 
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faster</a:t>
          </a:r>
        </a:p>
      </cdr:txBody>
    </cdr:sp>
  </cdr:relSizeAnchor>
  <cdr:relSizeAnchor xmlns:cdr="http://schemas.openxmlformats.org/drawingml/2006/chartDrawing">
    <cdr:from>
      <cdr:x>0.789</cdr:x>
      <cdr:y>0.586</cdr:y>
    </cdr:from>
    <cdr:to>
      <cdr:x>0.8535</cdr:x>
      <cdr:y>0.6955</cdr:y>
    </cdr:to>
    <cdr:sp>
      <cdr:nvSpPr>
        <cdr:cNvPr id="5" name="TextBox 8"/>
        <cdr:cNvSpPr txBox="1">
          <a:spLocks noChangeArrowheads="1"/>
        </cdr:cNvSpPr>
      </cdr:nvSpPr>
      <cdr:spPr>
        <a:xfrm>
          <a:off x="11344275" y="5867400"/>
          <a:ext cx="92392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36% 
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faster</a:t>
          </a:r>
        </a:p>
      </cdr:txBody>
    </cdr:sp>
  </cdr:relSizeAnchor>
  <cdr:relSizeAnchor xmlns:cdr="http://schemas.openxmlformats.org/drawingml/2006/chartDrawing">
    <cdr:from>
      <cdr:x>0.9035</cdr:x>
      <cdr:y>0.59875</cdr:y>
    </cdr:from>
    <cdr:to>
      <cdr:x>0.968</cdr:x>
      <cdr:y>0.70775</cdr:y>
    </cdr:to>
    <cdr:sp>
      <cdr:nvSpPr>
        <cdr:cNvPr id="6" name="TextBox 9"/>
        <cdr:cNvSpPr txBox="1">
          <a:spLocks noChangeArrowheads="1"/>
        </cdr:cNvSpPr>
      </cdr:nvSpPr>
      <cdr:spPr>
        <a:xfrm>
          <a:off x="12992100" y="5991225"/>
          <a:ext cx="923925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62% 
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faster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0.3165</cdr:x>
      <cdr:y>0.3165</cdr:y>
    </cdr:from>
    <cdr:to>
      <cdr:x>0.51375</cdr:x>
      <cdr:y>0.609</cdr:y>
    </cdr:to>
    <cdr:sp>
      <cdr:nvSpPr>
        <cdr:cNvPr id="1" name="TextBox 2"/>
        <cdr:cNvSpPr txBox="1">
          <a:spLocks noChangeArrowheads="1"/>
        </cdr:cNvSpPr>
      </cdr:nvSpPr>
      <cdr:spPr>
        <a:xfrm>
          <a:off x="4038600" y="1943100"/>
          <a:ext cx="2524125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4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34% 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Slower than HPZ600
</a:t>
          </a:r>
        </a:p>
      </cdr:txBody>
    </cdr:sp>
  </cdr:relSizeAnchor>
  <cdr:relSizeAnchor xmlns:cdr="http://schemas.openxmlformats.org/drawingml/2006/chartDrawing">
    <cdr:from>
      <cdr:x>0.5465</cdr:x>
      <cdr:y>0.35125</cdr:y>
    </cdr:from>
    <cdr:to>
      <cdr:x>0.74475</cdr:x>
      <cdr:y>0.64375</cdr:y>
    </cdr:to>
    <cdr:sp>
      <cdr:nvSpPr>
        <cdr:cNvPr id="2" name="TextBox 3"/>
        <cdr:cNvSpPr txBox="1">
          <a:spLocks noChangeArrowheads="1"/>
        </cdr:cNvSpPr>
      </cdr:nvSpPr>
      <cdr:spPr>
        <a:xfrm>
          <a:off x="6981825" y="2152650"/>
          <a:ext cx="25336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4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24% 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Slower than HPZ600
</a:t>
          </a:r>
        </a:p>
      </cdr:txBody>
    </cdr:sp>
  </cdr:relSizeAnchor>
  <cdr:relSizeAnchor xmlns:cdr="http://schemas.openxmlformats.org/drawingml/2006/chartDrawing">
    <cdr:from>
      <cdr:x>0.7815</cdr:x>
      <cdr:y>0.38375</cdr:y>
    </cdr:from>
    <cdr:to>
      <cdr:x>0.97875</cdr:x>
      <cdr:y>0.67625</cdr:y>
    </cdr:to>
    <cdr:sp>
      <cdr:nvSpPr>
        <cdr:cNvPr id="3" name="TextBox 4"/>
        <cdr:cNvSpPr txBox="1">
          <a:spLocks noChangeArrowheads="1"/>
        </cdr:cNvSpPr>
      </cdr:nvSpPr>
      <cdr:spPr>
        <a:xfrm>
          <a:off x="9982200" y="2352675"/>
          <a:ext cx="2524125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4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20% 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Slower than HPZ600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19</xdr:row>
      <xdr:rowOff>28575</xdr:rowOff>
    </xdr:from>
    <xdr:to>
      <xdr:col>18</xdr:col>
      <xdr:colOff>171450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7772400" y="4762500"/>
        <a:ext cx="1438275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73</xdr:row>
      <xdr:rowOff>95250</xdr:rowOff>
    </xdr:from>
    <xdr:to>
      <xdr:col>16</xdr:col>
      <xdr:colOff>1028700</xdr:colOff>
      <xdr:row>105</xdr:row>
      <xdr:rowOff>152400</xdr:rowOff>
    </xdr:to>
    <xdr:graphicFrame>
      <xdr:nvGraphicFramePr>
        <xdr:cNvPr id="2" name="Chart 4"/>
        <xdr:cNvGraphicFramePr/>
      </xdr:nvGraphicFramePr>
      <xdr:xfrm>
        <a:off x="7743825" y="15116175"/>
        <a:ext cx="12782550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B1" sqref="B1:B65536"/>
    </sheetView>
  </sheetViews>
  <sheetFormatPr defaultColWidth="9.140625" defaultRowHeight="15"/>
  <cols>
    <col min="2" max="2" width="28.00390625" style="0" bestFit="1" customWidth="1"/>
    <col min="3" max="3" width="67.140625" style="0" customWidth="1"/>
    <col min="5" max="5" width="16.421875" style="0" bestFit="1" customWidth="1"/>
    <col min="6" max="6" width="19.57421875" style="0" bestFit="1" customWidth="1"/>
    <col min="7" max="7" width="30.140625" style="0" bestFit="1" customWidth="1"/>
    <col min="8" max="8" width="23.140625" style="0" bestFit="1" customWidth="1"/>
    <col min="15" max="15" width="9.140625" style="0" customWidth="1"/>
  </cols>
  <sheetData>
    <row r="2" spans="1:11" ht="47.25">
      <c r="A2" s="7" t="s">
        <v>31</v>
      </c>
      <c r="B2" s="7"/>
      <c r="C2" s="8" t="s">
        <v>30</v>
      </c>
      <c r="D2" s="7" t="s">
        <v>29</v>
      </c>
      <c r="E2" s="7" t="s">
        <v>3</v>
      </c>
      <c r="F2" s="7" t="s">
        <v>7</v>
      </c>
      <c r="G2" s="7" t="s">
        <v>8</v>
      </c>
      <c r="H2" s="7" t="s">
        <v>9</v>
      </c>
      <c r="I2" s="12" t="s">
        <v>2</v>
      </c>
      <c r="J2" s="12" t="s">
        <v>33</v>
      </c>
      <c r="K2" s="12" t="s">
        <v>34</v>
      </c>
    </row>
    <row r="3" spans="1:11" ht="15">
      <c r="A3" s="75" t="s">
        <v>25</v>
      </c>
      <c r="B3" s="2"/>
      <c r="C3" s="76" t="s">
        <v>35</v>
      </c>
      <c r="D3" s="1" t="s">
        <v>10</v>
      </c>
      <c r="E3" s="5">
        <v>5.781</v>
      </c>
      <c r="F3" s="5">
        <v>169.625</v>
      </c>
      <c r="G3" s="5">
        <v>277.75</v>
      </c>
      <c r="H3" s="5">
        <v>138.062</v>
      </c>
      <c r="I3" s="29">
        <f>SUM(E3:H3)/60</f>
        <v>9.853633333333335</v>
      </c>
      <c r="J3" s="30"/>
      <c r="K3" s="29"/>
    </row>
    <row r="4" spans="1:11" ht="15">
      <c r="A4" s="75"/>
      <c r="B4" s="2" t="s">
        <v>35</v>
      </c>
      <c r="C4" s="76"/>
      <c r="D4" s="2" t="s">
        <v>11</v>
      </c>
      <c r="E4" s="5">
        <v>5.5</v>
      </c>
      <c r="F4" s="5">
        <v>57.297</v>
      </c>
      <c r="G4" s="5">
        <v>185.734</v>
      </c>
      <c r="H4" s="5">
        <v>47.719</v>
      </c>
      <c r="I4" s="29">
        <f>SUM(E4:H4)/60</f>
        <v>4.9375</v>
      </c>
      <c r="J4" s="31"/>
      <c r="K4" s="31"/>
    </row>
    <row r="5" spans="1:11" ht="15">
      <c r="A5" s="2"/>
      <c r="B5" s="2"/>
      <c r="C5" s="3"/>
      <c r="D5" s="17" t="s">
        <v>32</v>
      </c>
      <c r="E5" s="18">
        <f>SUM(E3/E4)</f>
        <v>1.051090909090909</v>
      </c>
      <c r="F5" s="18">
        <f>SUM(F3/F4)</f>
        <v>2.960451681588914</v>
      </c>
      <c r="G5" s="18">
        <f>SUM(G3/G4)</f>
        <v>1.495418178685647</v>
      </c>
      <c r="H5" s="18">
        <f>SUM(H3/H4)</f>
        <v>2.8932291120937155</v>
      </c>
      <c r="I5" s="29"/>
      <c r="J5" s="31"/>
      <c r="K5" s="31"/>
    </row>
    <row r="6" spans="1:11" ht="15">
      <c r="A6" s="2"/>
      <c r="B6" s="2"/>
      <c r="C6" s="3"/>
      <c r="D6" s="25" t="s">
        <v>0</v>
      </c>
      <c r="E6" s="26">
        <f>SUM(E3/E4)-1</f>
        <v>0.051090909090909076</v>
      </c>
      <c r="F6" s="26">
        <f>SUM(F3/F4)-1</f>
        <v>1.9604516815889141</v>
      </c>
      <c r="G6" s="26">
        <f>SUM(G3/G4)-1</f>
        <v>0.4954181786856471</v>
      </c>
      <c r="H6" s="26">
        <f>SUM(H3/H4)-1</f>
        <v>1.8932291120937155</v>
      </c>
      <c r="I6" s="29"/>
      <c r="J6" s="31"/>
      <c r="K6" s="31"/>
    </row>
    <row r="7" spans="1:11" ht="15">
      <c r="A7" s="75" t="s">
        <v>27</v>
      </c>
      <c r="B7" s="2" t="s">
        <v>37</v>
      </c>
      <c r="C7" s="74" t="s">
        <v>28</v>
      </c>
      <c r="D7" s="1" t="s">
        <v>10</v>
      </c>
      <c r="E7" s="5">
        <v>0.047</v>
      </c>
      <c r="F7" s="5">
        <v>227.575</v>
      </c>
      <c r="G7" s="5">
        <v>540.038</v>
      </c>
      <c r="H7" s="5">
        <v>177.739</v>
      </c>
      <c r="I7" s="29">
        <f>SUM(E7:H7)/60</f>
        <v>15.75665</v>
      </c>
      <c r="J7" s="32">
        <f>SUM(I7/I3)</f>
        <v>1.5990700553772041</v>
      </c>
      <c r="K7" s="34">
        <f>SUM(I7/I3)-1</f>
        <v>0.5990700553772041</v>
      </c>
    </row>
    <row r="8" spans="1:11" ht="15">
      <c r="A8" s="75"/>
      <c r="B8" s="2"/>
      <c r="C8" s="74"/>
      <c r="D8" s="1" t="s">
        <v>11</v>
      </c>
      <c r="E8" s="5">
        <v>0.031</v>
      </c>
      <c r="F8" s="5">
        <v>66.863</v>
      </c>
      <c r="G8" s="5">
        <v>281.164</v>
      </c>
      <c r="H8" s="5">
        <v>56.238</v>
      </c>
      <c r="I8" s="29">
        <f>SUM(E8:H8)/60</f>
        <v>6.738266666666666</v>
      </c>
      <c r="J8" s="32">
        <f>SUM(I8/I4)</f>
        <v>1.3647122362869197</v>
      </c>
      <c r="K8" s="34">
        <f>SUM(I8/I4)-1</f>
        <v>0.36471223628691973</v>
      </c>
    </row>
    <row r="9" spans="1:11" ht="45">
      <c r="A9" s="1" t="s">
        <v>26</v>
      </c>
      <c r="B9" s="1" t="s">
        <v>38</v>
      </c>
      <c r="C9" s="4" t="s">
        <v>36</v>
      </c>
      <c r="D9" s="1" t="s">
        <v>11</v>
      </c>
      <c r="E9" s="5">
        <v>7.656</v>
      </c>
      <c r="F9" s="5">
        <v>7.062</v>
      </c>
      <c r="G9" s="5">
        <v>289.672</v>
      </c>
      <c r="H9" s="5">
        <v>56.719</v>
      </c>
      <c r="I9" s="29">
        <f>SUM(E9:H9)/60</f>
        <v>6.018483333333334</v>
      </c>
      <c r="J9" s="32">
        <f>SUM(I9/I4)</f>
        <v>1.2189333333333334</v>
      </c>
      <c r="K9" s="34">
        <f>SUM(I9/I4)-1</f>
        <v>0.21893333333333342</v>
      </c>
    </row>
    <row r="11" spans="2:13" ht="15">
      <c r="B11" s="1" t="s">
        <v>42</v>
      </c>
      <c r="M11" s="33"/>
    </row>
  </sheetData>
  <sheetProtection/>
  <mergeCells count="4">
    <mergeCell ref="C7:C8"/>
    <mergeCell ref="A7:A8"/>
    <mergeCell ref="A3:A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73" zoomScaleNormal="73" zoomScalePageLayoutView="0" workbookViewId="0" topLeftCell="A1">
      <pane xSplit="2" ySplit="18" topLeftCell="G1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57" sqref="B57"/>
    </sheetView>
  </sheetViews>
  <sheetFormatPr defaultColWidth="9.140625" defaultRowHeight="15"/>
  <cols>
    <col min="1" max="1" width="7.421875" style="6" bestFit="1" customWidth="1"/>
    <col min="2" max="2" width="49.00390625" style="6" customWidth="1"/>
    <col min="3" max="3" width="8.57421875" style="6" bestFit="1" customWidth="1"/>
    <col min="4" max="4" width="14.00390625" style="6" bestFit="1" customWidth="1"/>
    <col min="5" max="5" width="14.8515625" style="6" bestFit="1" customWidth="1"/>
    <col min="6" max="6" width="15.8515625" style="6" bestFit="1" customWidth="1"/>
    <col min="7" max="7" width="16.421875" style="6" bestFit="1" customWidth="1"/>
    <col min="8" max="8" width="19.00390625" style="11" bestFit="1" customWidth="1"/>
    <col min="9" max="9" width="17.421875" style="6" bestFit="1" customWidth="1"/>
    <col min="10" max="10" width="18.7109375" style="6" bestFit="1" customWidth="1"/>
    <col min="11" max="11" width="19.140625" style="6" bestFit="1" customWidth="1"/>
    <col min="12" max="12" width="18.57421875" style="6" bestFit="1" customWidth="1"/>
    <col min="13" max="13" width="18.00390625" style="6" bestFit="1" customWidth="1"/>
    <col min="14" max="14" width="19.140625" style="6" bestFit="1" customWidth="1"/>
    <col min="15" max="15" width="18.28125" style="6" bestFit="1" customWidth="1"/>
    <col min="16" max="16" width="18.00390625" style="6" bestFit="1" customWidth="1"/>
    <col min="17" max="17" width="18.57421875" style="6" bestFit="1" customWidth="1"/>
    <col min="18" max="18" width="18.7109375" style="6" bestFit="1" customWidth="1"/>
    <col min="19" max="19" width="15.00390625" style="6" bestFit="1" customWidth="1"/>
    <col min="20" max="20" width="18.7109375" style="6" bestFit="1" customWidth="1"/>
    <col min="21" max="21" width="18.57421875" style="6" bestFit="1" customWidth="1"/>
    <col min="22" max="22" width="9.00390625" style="6" bestFit="1" customWidth="1"/>
    <col min="23" max="23" width="8.00390625" style="6" customWidth="1"/>
    <col min="24" max="24" width="10.8515625" style="6" customWidth="1"/>
    <col min="25" max="16384" width="9.140625" style="6" customWidth="1"/>
  </cols>
  <sheetData>
    <row r="1" spans="1:24" s="9" customFormat="1" ht="95.25" customHeight="1" thickBot="1">
      <c r="A1" s="35" t="s">
        <v>31</v>
      </c>
      <c r="B1" s="36" t="s">
        <v>30</v>
      </c>
      <c r="C1" s="35" t="s">
        <v>29</v>
      </c>
      <c r="D1" s="37" t="s">
        <v>3</v>
      </c>
      <c r="E1" s="37" t="s">
        <v>12</v>
      </c>
      <c r="F1" s="37" t="s">
        <v>13</v>
      </c>
      <c r="G1" s="37" t="s">
        <v>1</v>
      </c>
      <c r="H1" s="37" t="s">
        <v>14</v>
      </c>
      <c r="I1" s="37" t="s">
        <v>15</v>
      </c>
      <c r="J1" s="37" t="s">
        <v>16</v>
      </c>
      <c r="K1" s="37" t="s">
        <v>4</v>
      </c>
      <c r="L1" s="37" t="s">
        <v>5</v>
      </c>
      <c r="M1" s="37" t="s">
        <v>6</v>
      </c>
      <c r="N1" s="37" t="s">
        <v>17</v>
      </c>
      <c r="O1" s="37" t="s">
        <v>18</v>
      </c>
      <c r="P1" s="37" t="s">
        <v>19</v>
      </c>
      <c r="Q1" s="37" t="s">
        <v>20</v>
      </c>
      <c r="R1" s="37" t="s">
        <v>21</v>
      </c>
      <c r="S1" s="37" t="s">
        <v>22</v>
      </c>
      <c r="T1" s="37" t="s">
        <v>23</v>
      </c>
      <c r="U1" s="37" t="s">
        <v>24</v>
      </c>
      <c r="V1" s="37" t="s">
        <v>2</v>
      </c>
      <c r="W1" s="38" t="s">
        <v>33</v>
      </c>
      <c r="X1" s="38" t="s">
        <v>34</v>
      </c>
    </row>
    <row r="2" spans="1:24" ht="15">
      <c r="A2" s="79" t="s">
        <v>25</v>
      </c>
      <c r="B2" s="90" t="s">
        <v>35</v>
      </c>
      <c r="C2" s="19" t="s">
        <v>10</v>
      </c>
      <c r="D2" s="20">
        <v>18.375</v>
      </c>
      <c r="E2" s="20">
        <v>1.468</v>
      </c>
      <c r="F2" s="20">
        <v>105.531</v>
      </c>
      <c r="G2" s="20">
        <v>43.687</v>
      </c>
      <c r="H2" s="20">
        <v>190.843</v>
      </c>
      <c r="I2" s="20">
        <v>120.906</v>
      </c>
      <c r="J2" s="20">
        <v>163.266</v>
      </c>
      <c r="K2" s="20">
        <v>166.781</v>
      </c>
      <c r="L2" s="20">
        <v>285.015</v>
      </c>
      <c r="M2" s="20">
        <v>140.219</v>
      </c>
      <c r="N2" s="20">
        <v>149.265</v>
      </c>
      <c r="O2" s="20">
        <v>82.422</v>
      </c>
      <c r="P2" s="20">
        <v>121.828</v>
      </c>
      <c r="Q2" s="20">
        <v>146.656</v>
      </c>
      <c r="R2" s="20">
        <v>141.125</v>
      </c>
      <c r="S2" s="20">
        <v>103.625</v>
      </c>
      <c r="T2" s="20">
        <v>76.609</v>
      </c>
      <c r="U2" s="20">
        <v>75.297</v>
      </c>
      <c r="V2" s="21">
        <f>SUM(D2:U2)/60</f>
        <v>35.54863333333333</v>
      </c>
      <c r="W2" s="22"/>
      <c r="X2" s="23"/>
    </row>
    <row r="3" spans="1:24" s="10" customFormat="1" ht="15">
      <c r="A3" s="80"/>
      <c r="B3" s="91"/>
      <c r="C3" s="13" t="s">
        <v>11</v>
      </c>
      <c r="D3" s="14">
        <v>11.125</v>
      </c>
      <c r="E3" s="14">
        <v>1.484</v>
      </c>
      <c r="F3" s="14">
        <v>84.5</v>
      </c>
      <c r="G3" s="14">
        <v>16.75</v>
      </c>
      <c r="H3" s="14">
        <v>108.672</v>
      </c>
      <c r="I3" s="14">
        <v>83.172</v>
      </c>
      <c r="J3" s="14">
        <v>115.454</v>
      </c>
      <c r="K3" s="14">
        <v>53.359</v>
      </c>
      <c r="L3" s="14">
        <v>192.829</v>
      </c>
      <c r="M3" s="14">
        <v>48.906</v>
      </c>
      <c r="N3" s="14">
        <v>117.797</v>
      </c>
      <c r="O3" s="14">
        <v>43.375</v>
      </c>
      <c r="P3" s="14">
        <v>122.75</v>
      </c>
      <c r="Q3" s="14">
        <v>105.703</v>
      </c>
      <c r="R3" s="14">
        <v>105.422</v>
      </c>
      <c r="S3" s="14">
        <v>93.75</v>
      </c>
      <c r="T3" s="14">
        <v>73.266</v>
      </c>
      <c r="U3" s="14">
        <v>73.359</v>
      </c>
      <c r="V3" s="15">
        <f>SUM(D3:U3)/60</f>
        <v>24.19455</v>
      </c>
      <c r="W3" s="16"/>
      <c r="X3" s="24"/>
    </row>
    <row r="4" spans="1:24" ht="15.75" thickBot="1">
      <c r="A4" s="80"/>
      <c r="B4" s="91"/>
      <c r="C4" s="46"/>
      <c r="D4" s="47"/>
      <c r="E4" s="48"/>
      <c r="F4" s="49"/>
      <c r="G4" s="49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0"/>
      <c r="X4" s="51"/>
    </row>
    <row r="5" spans="1:24" ht="15">
      <c r="A5" s="81"/>
      <c r="B5" s="77" t="s">
        <v>41</v>
      </c>
      <c r="C5" s="52" t="s">
        <v>32</v>
      </c>
      <c r="D5" s="53">
        <f>SUM(D2/D3)</f>
        <v>1.651685393258427</v>
      </c>
      <c r="E5" s="53">
        <f>SUM(E2/E3)</f>
        <v>0.9892183288409704</v>
      </c>
      <c r="F5" s="53">
        <f>SUM(F2/F3)</f>
        <v>1.2488875739644971</v>
      </c>
      <c r="G5" s="53">
        <f>SUM(G2/G3)</f>
        <v>2.6081791044776117</v>
      </c>
      <c r="H5" s="54">
        <f>SUM(H2/H3)</f>
        <v>1.7561377355712602</v>
      </c>
      <c r="I5" s="53">
        <f aca="true" t="shared" si="0" ref="I5:V5">SUM(I2/I3)</f>
        <v>1.4536863367479442</v>
      </c>
      <c r="J5" s="53">
        <f t="shared" si="0"/>
        <v>1.4141216415195663</v>
      </c>
      <c r="K5" s="53">
        <f t="shared" si="0"/>
        <v>3.125639535973313</v>
      </c>
      <c r="L5" s="53">
        <f t="shared" si="0"/>
        <v>1.4780712444704893</v>
      </c>
      <c r="M5" s="53">
        <f t="shared" si="0"/>
        <v>2.8671124197439988</v>
      </c>
      <c r="N5" s="53">
        <f t="shared" si="0"/>
        <v>1.2671375332139188</v>
      </c>
      <c r="O5" s="53">
        <f t="shared" si="0"/>
        <v>1.9002190201729106</v>
      </c>
      <c r="P5" s="53">
        <f t="shared" si="0"/>
        <v>0.9924887983706722</v>
      </c>
      <c r="Q5" s="53">
        <f t="shared" si="0"/>
        <v>1.3874346045050756</v>
      </c>
      <c r="R5" s="53">
        <f t="shared" si="0"/>
        <v>1.3386674508167176</v>
      </c>
      <c r="S5" s="53">
        <f t="shared" si="0"/>
        <v>1.1053333333333333</v>
      </c>
      <c r="T5" s="53">
        <f t="shared" si="0"/>
        <v>1.0456282586738732</v>
      </c>
      <c r="U5" s="53">
        <f t="shared" si="0"/>
        <v>1.0264180264180265</v>
      </c>
      <c r="V5" s="53">
        <f t="shared" si="0"/>
        <v>1.4692826828080428</v>
      </c>
      <c r="W5" s="55"/>
      <c r="X5" s="56"/>
    </row>
    <row r="6" spans="1:24" ht="15.75" thickBot="1">
      <c r="A6" s="82"/>
      <c r="B6" s="78"/>
      <c r="C6" s="57" t="s">
        <v>0</v>
      </c>
      <c r="D6" s="58">
        <f aca="true" t="shared" si="1" ref="D6:V6">SUM(D2/D3)-1</f>
        <v>0.651685393258427</v>
      </c>
      <c r="E6" s="58">
        <f t="shared" si="1"/>
        <v>-0.010781671159029615</v>
      </c>
      <c r="F6" s="58">
        <f t="shared" si="1"/>
        <v>0.24888757396449712</v>
      </c>
      <c r="G6" s="58">
        <f t="shared" si="1"/>
        <v>1.6081791044776117</v>
      </c>
      <c r="H6" s="59">
        <f t="shared" si="1"/>
        <v>0.7561377355712602</v>
      </c>
      <c r="I6" s="58">
        <f t="shared" si="1"/>
        <v>0.45368633674794423</v>
      </c>
      <c r="J6" s="58">
        <f t="shared" si="1"/>
        <v>0.4141216415195663</v>
      </c>
      <c r="K6" s="58">
        <f t="shared" si="1"/>
        <v>2.125639535973313</v>
      </c>
      <c r="L6" s="58">
        <f t="shared" si="1"/>
        <v>0.4780712444704893</v>
      </c>
      <c r="M6" s="58">
        <f t="shared" si="1"/>
        <v>1.8671124197439988</v>
      </c>
      <c r="N6" s="58">
        <f t="shared" si="1"/>
        <v>0.26713753321391875</v>
      </c>
      <c r="O6" s="58">
        <f t="shared" si="1"/>
        <v>0.9002190201729106</v>
      </c>
      <c r="P6" s="58">
        <f t="shared" si="1"/>
        <v>-0.007511201629327835</v>
      </c>
      <c r="Q6" s="58">
        <f t="shared" si="1"/>
        <v>0.3874346045050756</v>
      </c>
      <c r="R6" s="58">
        <f t="shared" si="1"/>
        <v>0.33866745081671756</v>
      </c>
      <c r="S6" s="58">
        <f t="shared" si="1"/>
        <v>0.10533333333333328</v>
      </c>
      <c r="T6" s="58">
        <f t="shared" si="1"/>
        <v>0.04562825867387321</v>
      </c>
      <c r="U6" s="58">
        <f t="shared" si="1"/>
        <v>0.026418026418026486</v>
      </c>
      <c r="V6" s="58">
        <f t="shared" si="1"/>
        <v>0.46928268280804275</v>
      </c>
      <c r="W6" s="60"/>
      <c r="X6" s="61"/>
    </row>
    <row r="7" spans="1:24" ht="15">
      <c r="A7" s="83" t="s">
        <v>27</v>
      </c>
      <c r="B7" s="88" t="s">
        <v>28</v>
      </c>
      <c r="C7" s="19" t="s">
        <v>10</v>
      </c>
      <c r="D7" s="20">
        <v>0.436</v>
      </c>
      <c r="E7" s="20">
        <v>0.982</v>
      </c>
      <c r="F7" s="20">
        <v>127.174</v>
      </c>
      <c r="G7" s="20">
        <v>50.39</v>
      </c>
      <c r="H7" s="20">
        <v>226.082</v>
      </c>
      <c r="I7" s="20">
        <v>178.702</v>
      </c>
      <c r="J7" s="20">
        <v>223.334</v>
      </c>
      <c r="K7" s="20">
        <v>218.298</v>
      </c>
      <c r="L7" s="20">
        <v>533.568</v>
      </c>
      <c r="M7" s="20">
        <v>178.625</v>
      </c>
      <c r="N7" s="20">
        <v>202.744</v>
      </c>
      <c r="O7" s="20">
        <v>100.576</v>
      </c>
      <c r="P7" s="20">
        <v>151.2</v>
      </c>
      <c r="Q7" s="20">
        <v>186.239</v>
      </c>
      <c r="R7" s="20">
        <v>181.838</v>
      </c>
      <c r="S7" s="20">
        <v>121.508</v>
      </c>
      <c r="T7" s="20">
        <v>82.54</v>
      </c>
      <c r="U7" s="20">
        <v>84.07</v>
      </c>
      <c r="V7" s="21">
        <f>SUM(D7:U7)/60</f>
        <v>47.47176666666667</v>
      </c>
      <c r="W7" s="27">
        <f>SUM(V7/V2)</f>
        <v>1.3354034238540817</v>
      </c>
      <c r="X7" s="28">
        <f>SUM(V7/V2)-1</f>
        <v>0.33540342385408173</v>
      </c>
    </row>
    <row r="8" spans="1:24" ht="15.75" thickBot="1">
      <c r="A8" s="84"/>
      <c r="B8" s="89"/>
      <c r="C8" s="46" t="s">
        <v>11</v>
      </c>
      <c r="D8" s="47">
        <v>0.436</v>
      </c>
      <c r="E8" s="47">
        <v>1.014</v>
      </c>
      <c r="F8" s="62">
        <v>102.273</v>
      </c>
      <c r="G8" s="62">
        <v>20.015</v>
      </c>
      <c r="H8" s="62">
        <v>131.681</v>
      </c>
      <c r="I8" s="62">
        <v>103.508</v>
      </c>
      <c r="J8" s="62">
        <v>153.04</v>
      </c>
      <c r="K8" s="62">
        <v>67.659</v>
      </c>
      <c r="L8" s="62">
        <v>290.278</v>
      </c>
      <c r="M8" s="62">
        <v>56.755</v>
      </c>
      <c r="N8" s="62">
        <v>146.894</v>
      </c>
      <c r="O8" s="62">
        <v>54.992</v>
      </c>
      <c r="P8" s="62">
        <v>150.935</v>
      </c>
      <c r="Q8" s="62">
        <v>136.224</v>
      </c>
      <c r="R8" s="62">
        <v>133.494</v>
      </c>
      <c r="S8" s="62">
        <v>112.059</v>
      </c>
      <c r="T8" s="62">
        <v>87.222</v>
      </c>
      <c r="U8" s="62">
        <v>87.316</v>
      </c>
      <c r="V8" s="39">
        <f>SUM(D8:U8)/60</f>
        <v>30.596583333333328</v>
      </c>
      <c r="W8" s="47">
        <f>SUM(V8/V3)</f>
        <v>1.2646064230718623</v>
      </c>
      <c r="X8" s="63">
        <f>SUM(V8/V3)-1</f>
        <v>0.26460642307186233</v>
      </c>
    </row>
    <row r="9" spans="1:24" ht="15">
      <c r="A9" s="84"/>
      <c r="B9" s="86" t="s">
        <v>41</v>
      </c>
      <c r="C9" s="66" t="s">
        <v>32</v>
      </c>
      <c r="D9" s="53">
        <f>SUM(D7/D8)</f>
        <v>1</v>
      </c>
      <c r="E9" s="53">
        <f aca="true" t="shared" si="2" ref="E9:T9">SUM(E7/E8)</f>
        <v>0.9684418145956607</v>
      </c>
      <c r="F9" s="53">
        <f t="shared" si="2"/>
        <v>1.2434757951756574</v>
      </c>
      <c r="G9" s="53">
        <f t="shared" si="2"/>
        <v>2.5176117911566327</v>
      </c>
      <c r="H9" s="53">
        <f t="shared" si="2"/>
        <v>1.7168915788914116</v>
      </c>
      <c r="I9" s="53">
        <f t="shared" si="2"/>
        <v>1.7264559261119914</v>
      </c>
      <c r="J9" s="53">
        <f t="shared" si="2"/>
        <v>1.459317825405123</v>
      </c>
      <c r="K9" s="53">
        <f t="shared" si="2"/>
        <v>3.2264443754711123</v>
      </c>
      <c r="L9" s="53">
        <f t="shared" si="2"/>
        <v>1.8381275880362962</v>
      </c>
      <c r="M9" s="53">
        <f t="shared" si="2"/>
        <v>3.1472997973746804</v>
      </c>
      <c r="N9" s="53">
        <f t="shared" si="2"/>
        <v>1.3802061350361485</v>
      </c>
      <c r="O9" s="53">
        <f t="shared" si="2"/>
        <v>1.8289205702647657</v>
      </c>
      <c r="P9" s="53">
        <f t="shared" si="2"/>
        <v>1.001755722662073</v>
      </c>
      <c r="Q9" s="53">
        <f t="shared" si="2"/>
        <v>1.3671526309607707</v>
      </c>
      <c r="R9" s="53">
        <f t="shared" si="2"/>
        <v>1.3621436169415853</v>
      </c>
      <c r="S9" s="53">
        <f t="shared" si="2"/>
        <v>1.0843216519868997</v>
      </c>
      <c r="T9" s="53">
        <f t="shared" si="2"/>
        <v>0.9463208823461972</v>
      </c>
      <c r="U9" s="53">
        <f>SUM(U7/U8)</f>
        <v>0.962824682761464</v>
      </c>
      <c r="V9" s="53">
        <f>SUM(V7/V8)</f>
        <v>1.5515381619407398</v>
      </c>
      <c r="W9" s="55"/>
      <c r="X9" s="56"/>
    </row>
    <row r="10" spans="1:24" ht="15.75" thickBot="1">
      <c r="A10" s="85"/>
      <c r="B10" s="87"/>
      <c r="C10" s="67" t="s">
        <v>0</v>
      </c>
      <c r="D10" s="58">
        <f>SUM(D7/D8)-1</f>
        <v>0</v>
      </c>
      <c r="E10" s="58">
        <f aca="true" t="shared" si="3" ref="E10:T10">SUM(E7/E8)-1</f>
        <v>-0.0315581854043393</v>
      </c>
      <c r="F10" s="58">
        <f t="shared" si="3"/>
        <v>0.24347579517565743</v>
      </c>
      <c r="G10" s="58">
        <f t="shared" si="3"/>
        <v>1.5176117911566327</v>
      </c>
      <c r="H10" s="58">
        <f t="shared" si="3"/>
        <v>0.7168915788914116</v>
      </c>
      <c r="I10" s="58">
        <f t="shared" si="3"/>
        <v>0.7264559261119914</v>
      </c>
      <c r="J10" s="58">
        <f t="shared" si="3"/>
        <v>0.4593178254051229</v>
      </c>
      <c r="K10" s="58">
        <f t="shared" si="3"/>
        <v>2.2264443754711123</v>
      </c>
      <c r="L10" s="58">
        <f t="shared" si="3"/>
        <v>0.8381275880362962</v>
      </c>
      <c r="M10" s="58">
        <f t="shared" si="3"/>
        <v>2.1472997973746804</v>
      </c>
      <c r="N10" s="58">
        <f t="shared" si="3"/>
        <v>0.38020613503614853</v>
      </c>
      <c r="O10" s="58">
        <f t="shared" si="3"/>
        <v>0.8289205702647657</v>
      </c>
      <c r="P10" s="58">
        <f>SUM(P7/P8)-1</f>
        <v>0.0017557226620730226</v>
      </c>
      <c r="Q10" s="58">
        <f t="shared" si="3"/>
        <v>0.36715263096077067</v>
      </c>
      <c r="R10" s="58">
        <f t="shared" si="3"/>
        <v>0.36214361694158526</v>
      </c>
      <c r="S10" s="58">
        <f t="shared" si="3"/>
        <v>0.08432165198689967</v>
      </c>
      <c r="T10" s="58">
        <f t="shared" si="3"/>
        <v>-0.053679117653802844</v>
      </c>
      <c r="U10" s="58">
        <f>SUM(U7/U8)-1</f>
        <v>-0.037175317238535954</v>
      </c>
      <c r="V10" s="58">
        <f>SUM(V7/V8)-1</f>
        <v>0.5515381619407398</v>
      </c>
      <c r="W10" s="60"/>
      <c r="X10" s="61"/>
    </row>
    <row r="11" spans="1:24" ht="15.75" thickBot="1">
      <c r="A11" s="92" t="s">
        <v>26</v>
      </c>
      <c r="B11" s="93" t="s">
        <v>36</v>
      </c>
      <c r="C11" s="40" t="s">
        <v>10</v>
      </c>
      <c r="D11" s="42">
        <v>10.327</v>
      </c>
      <c r="E11" s="42">
        <v>1.687</v>
      </c>
      <c r="F11" s="42">
        <v>121.567</v>
      </c>
      <c r="G11" s="42">
        <v>48.406</v>
      </c>
      <c r="H11" s="42">
        <v>217.095</v>
      </c>
      <c r="I11" s="42">
        <v>150.18</v>
      </c>
      <c r="J11" s="42">
        <v>200.496</v>
      </c>
      <c r="K11" s="42">
        <v>185.466</v>
      </c>
      <c r="L11" s="42">
        <v>341.511</v>
      </c>
      <c r="M11" s="42">
        <v>154.13</v>
      </c>
      <c r="N11" s="42">
        <v>173.581</v>
      </c>
      <c r="O11" s="42">
        <v>93.563</v>
      </c>
      <c r="P11" s="42">
        <v>139.676</v>
      </c>
      <c r="Q11" s="42">
        <v>170.829</v>
      </c>
      <c r="R11" s="42">
        <v>165.169</v>
      </c>
      <c r="S11" s="42">
        <v>115.205</v>
      </c>
      <c r="T11" s="42">
        <v>82.002</v>
      </c>
      <c r="U11" s="42">
        <v>80.078</v>
      </c>
      <c r="V11" s="42">
        <f>SUM(D11:U11)/60</f>
        <v>40.84946666666666</v>
      </c>
      <c r="W11" s="43">
        <f>SUM(V11/V2)</f>
        <v>1.1491149683203947</v>
      </c>
      <c r="X11" s="44">
        <f>SUM(V11/V2)-1</f>
        <v>0.14911496832039473</v>
      </c>
    </row>
    <row r="12" spans="1:24" ht="15.75" thickBot="1">
      <c r="A12" s="84"/>
      <c r="B12" s="89"/>
      <c r="C12" s="68" t="s">
        <v>11</v>
      </c>
      <c r="D12" s="69">
        <v>12.839</v>
      </c>
      <c r="E12" s="69">
        <v>1.722</v>
      </c>
      <c r="F12" s="69">
        <v>99.094</v>
      </c>
      <c r="G12" s="69">
        <v>20.84</v>
      </c>
      <c r="H12" s="69">
        <v>129.465</v>
      </c>
      <c r="I12" s="69">
        <v>101.399</v>
      </c>
      <c r="J12" s="69">
        <v>147.689</v>
      </c>
      <c r="K12" s="69">
        <v>67.444</v>
      </c>
      <c r="L12" s="69">
        <v>284.475</v>
      </c>
      <c r="M12" s="69">
        <v>57.703</v>
      </c>
      <c r="N12" s="70">
        <v>140.828</v>
      </c>
      <c r="O12" s="70">
        <v>53.469</v>
      </c>
      <c r="P12" s="70">
        <v>147.594</v>
      </c>
      <c r="Q12" s="70">
        <v>130.266</v>
      </c>
      <c r="R12" s="70">
        <v>129.265</v>
      </c>
      <c r="S12" s="70">
        <v>107.047</v>
      </c>
      <c r="T12" s="70">
        <v>84.938</v>
      </c>
      <c r="U12" s="70">
        <v>82.25</v>
      </c>
      <c r="V12" s="69">
        <f>SUM(D12:U12)/60</f>
        <v>29.972116666666672</v>
      </c>
      <c r="W12" s="71">
        <f>SUM(V12/V3)</f>
        <v>1.2387962027260964</v>
      </c>
      <c r="X12" s="72">
        <f>SUM(V12/V3)-1</f>
        <v>0.23879620272609636</v>
      </c>
    </row>
    <row r="13" spans="1:24" ht="15">
      <c r="A13" s="84"/>
      <c r="B13" s="86" t="s">
        <v>41</v>
      </c>
      <c r="C13" s="66" t="s">
        <v>32</v>
      </c>
      <c r="D13" s="53">
        <f>SUM(D11/D12)</f>
        <v>0.8043461328763922</v>
      </c>
      <c r="E13" s="53">
        <f aca="true" t="shared" si="4" ref="E13:T13">SUM(E11/E12)</f>
        <v>0.9796747967479675</v>
      </c>
      <c r="F13" s="53">
        <f t="shared" si="4"/>
        <v>1.2267846691020647</v>
      </c>
      <c r="G13" s="53">
        <f t="shared" si="4"/>
        <v>2.3227447216890593</v>
      </c>
      <c r="H13" s="53">
        <f t="shared" si="4"/>
        <v>1.6768624724829104</v>
      </c>
      <c r="I13" s="53">
        <f t="shared" si="4"/>
        <v>1.4810796950660263</v>
      </c>
      <c r="J13" s="53">
        <f t="shared" si="4"/>
        <v>1.3575554035845596</v>
      </c>
      <c r="K13" s="53">
        <f t="shared" si="4"/>
        <v>2.749925864420853</v>
      </c>
      <c r="L13" s="53">
        <f t="shared" si="4"/>
        <v>1.2004956498813604</v>
      </c>
      <c r="M13" s="53">
        <f t="shared" si="4"/>
        <v>2.6710916243522864</v>
      </c>
      <c r="N13" s="53">
        <f t="shared" si="4"/>
        <v>1.2325744880279488</v>
      </c>
      <c r="O13" s="53">
        <f t="shared" si="4"/>
        <v>1.7498550562007893</v>
      </c>
      <c r="P13" s="53">
        <f t="shared" si="4"/>
        <v>0.9463528327709798</v>
      </c>
      <c r="Q13" s="53">
        <f t="shared" si="4"/>
        <v>1.3113859333978168</v>
      </c>
      <c r="R13" s="53">
        <f t="shared" si="4"/>
        <v>1.2777549994197968</v>
      </c>
      <c r="S13" s="53">
        <f t="shared" si="4"/>
        <v>1.0762095154464861</v>
      </c>
      <c r="T13" s="53">
        <f t="shared" si="4"/>
        <v>0.9654336103981727</v>
      </c>
      <c r="U13" s="53">
        <f>SUM(U11/U12)</f>
        <v>0.9735927051671733</v>
      </c>
      <c r="V13" s="53">
        <f>SUM(V11/V12)</f>
        <v>1.3629156432617644</v>
      </c>
      <c r="W13" s="55"/>
      <c r="X13" s="56"/>
    </row>
    <row r="14" spans="1:24" ht="15.75" thickBot="1">
      <c r="A14" s="85"/>
      <c r="B14" s="94"/>
      <c r="C14" s="67" t="s">
        <v>0</v>
      </c>
      <c r="D14" s="58">
        <f>SUM(D11/D12)-1</f>
        <v>-0.19565386712360777</v>
      </c>
      <c r="E14" s="58">
        <f aca="true" t="shared" si="5" ref="E14:O14">SUM(E11/E12)-1</f>
        <v>-0.020325203252032464</v>
      </c>
      <c r="F14" s="58">
        <f t="shared" si="5"/>
        <v>0.22678466910206474</v>
      </c>
      <c r="G14" s="58">
        <f t="shared" si="5"/>
        <v>1.3227447216890593</v>
      </c>
      <c r="H14" s="58">
        <f t="shared" si="5"/>
        <v>0.6768624724829104</v>
      </c>
      <c r="I14" s="58">
        <f t="shared" si="5"/>
        <v>0.4810796950660263</v>
      </c>
      <c r="J14" s="58">
        <f t="shared" si="5"/>
        <v>0.3575554035845596</v>
      </c>
      <c r="K14" s="58">
        <f t="shared" si="5"/>
        <v>1.7499258644208529</v>
      </c>
      <c r="L14" s="58">
        <f t="shared" si="5"/>
        <v>0.20049564988136037</v>
      </c>
      <c r="M14" s="58">
        <f t="shared" si="5"/>
        <v>1.6710916243522864</v>
      </c>
      <c r="N14" s="58">
        <f t="shared" si="5"/>
        <v>0.23257448802794878</v>
      </c>
      <c r="O14" s="58">
        <f t="shared" si="5"/>
        <v>0.7498550562007893</v>
      </c>
      <c r="P14" s="58">
        <f>SUM(P11/P12)-1</f>
        <v>-0.05364716722902019</v>
      </c>
      <c r="Q14" s="58">
        <f>SUM(Q11/Q12)-1</f>
        <v>0.31138593339781684</v>
      </c>
      <c r="R14" s="58">
        <f>SUM(R11/R12)-1</f>
        <v>0.27775499941979676</v>
      </c>
      <c r="S14" s="58">
        <f>SUM(S11/S12)-1</f>
        <v>0.07620951544648613</v>
      </c>
      <c r="T14" s="58">
        <f>SUM(T11/T12)-1</f>
        <v>-0.03456638960182734</v>
      </c>
      <c r="U14" s="58">
        <f>SUM(U11/U12)-1</f>
        <v>-0.026407294832826667</v>
      </c>
      <c r="V14" s="58">
        <f>SUM(V11/V12)-1</f>
        <v>0.3629156432617644</v>
      </c>
      <c r="W14" s="60"/>
      <c r="X14" s="61"/>
    </row>
    <row r="15" spans="1:24" ht="15.75" thickBot="1">
      <c r="A15" s="92" t="s">
        <v>39</v>
      </c>
      <c r="B15" s="93" t="s">
        <v>40</v>
      </c>
      <c r="C15" s="73" t="s">
        <v>10</v>
      </c>
      <c r="D15" s="45">
        <v>9.969</v>
      </c>
      <c r="E15" s="45">
        <v>1.75</v>
      </c>
      <c r="F15" s="45">
        <v>119.906</v>
      </c>
      <c r="G15" s="45">
        <v>47.516</v>
      </c>
      <c r="H15" s="45">
        <v>214.281</v>
      </c>
      <c r="I15" s="45">
        <v>189.406</v>
      </c>
      <c r="J15" s="45">
        <v>307.968</v>
      </c>
      <c r="K15" s="45">
        <v>444.547</v>
      </c>
      <c r="L15" s="45">
        <v>316.265</v>
      </c>
      <c r="M15" s="45">
        <v>151.61</v>
      </c>
      <c r="N15" s="45">
        <v>173.125</v>
      </c>
      <c r="O15" s="45">
        <v>92.812</v>
      </c>
      <c r="P15" s="45">
        <v>138.953</v>
      </c>
      <c r="Q15" s="45">
        <v>172.032</v>
      </c>
      <c r="R15" s="45">
        <v>164.515</v>
      </c>
      <c r="S15" s="45">
        <v>113.922</v>
      </c>
      <c r="T15" s="45">
        <v>83.281</v>
      </c>
      <c r="U15" s="45">
        <v>78.781</v>
      </c>
      <c r="V15" s="45">
        <f>SUM(D15:U15)/60</f>
        <v>47.010650000000005</v>
      </c>
      <c r="W15" s="64">
        <f>SUM(V15/V2)</f>
        <v>1.3224319922284873</v>
      </c>
      <c r="X15" s="65">
        <f>SUM(V15/V2)-1</f>
        <v>0.3224319922284873</v>
      </c>
    </row>
    <row r="16" spans="1:24" ht="15.75" thickBot="1">
      <c r="A16" s="84"/>
      <c r="B16" s="89"/>
      <c r="C16" s="68" t="s">
        <v>11</v>
      </c>
      <c r="D16" s="41">
        <v>13.031</v>
      </c>
      <c r="E16" s="41">
        <v>1.703</v>
      </c>
      <c r="F16" s="41">
        <v>95.938</v>
      </c>
      <c r="G16" s="41">
        <v>19.953</v>
      </c>
      <c r="H16" s="41">
        <v>126.187</v>
      </c>
      <c r="I16" s="41">
        <v>97.454</v>
      </c>
      <c r="J16" s="41">
        <v>143.468</v>
      </c>
      <c r="K16" s="41">
        <v>62.625</v>
      </c>
      <c r="L16" s="41">
        <v>267.391</v>
      </c>
      <c r="M16" s="41">
        <v>52.64</v>
      </c>
      <c r="N16" s="41">
        <v>137.031</v>
      </c>
      <c r="O16" s="41">
        <v>51.204</v>
      </c>
      <c r="P16" s="41">
        <v>145.328</v>
      </c>
      <c r="Q16" s="41">
        <v>127.375</v>
      </c>
      <c r="R16" s="41">
        <v>126.218</v>
      </c>
      <c r="S16" s="41">
        <v>105.25</v>
      </c>
      <c r="T16" s="41">
        <v>84.938</v>
      </c>
      <c r="U16" s="41">
        <v>81.203</v>
      </c>
      <c r="V16" s="69">
        <f>SUM(D16:U16)/60</f>
        <v>28.982283333333335</v>
      </c>
      <c r="W16" s="71">
        <f>SUM(V16/V3)</f>
        <v>1.1978847853476644</v>
      </c>
      <c r="X16" s="72">
        <f>SUM(V16/V3)-1</f>
        <v>0.1978847853476644</v>
      </c>
    </row>
    <row r="17" spans="1:24" ht="15">
      <c r="A17" s="84"/>
      <c r="B17" s="86" t="s">
        <v>41</v>
      </c>
      <c r="C17" s="66" t="s">
        <v>32</v>
      </c>
      <c r="D17" s="53">
        <f>SUM(D15/D16)</f>
        <v>0.7650218709231831</v>
      </c>
      <c r="E17" s="53">
        <f>SUM(E15/E16)</f>
        <v>1.0275983558426307</v>
      </c>
      <c r="F17" s="53">
        <f aca="true" t="shared" si="6" ref="F17:T17">SUM(F15/F16)</f>
        <v>1.2498280139256603</v>
      </c>
      <c r="G17" s="53">
        <f t="shared" si="6"/>
        <v>2.381396281260963</v>
      </c>
      <c r="H17" s="53">
        <f t="shared" si="6"/>
        <v>1.698122627528985</v>
      </c>
      <c r="I17" s="53">
        <f t="shared" si="6"/>
        <v>1.94354259445482</v>
      </c>
      <c r="J17" s="53">
        <f t="shared" si="6"/>
        <v>2.146597150584103</v>
      </c>
      <c r="K17" s="53">
        <f t="shared" si="6"/>
        <v>7.098554890219561</v>
      </c>
      <c r="L17" s="53">
        <f t="shared" si="6"/>
        <v>1.1827810210515686</v>
      </c>
      <c r="M17" s="53">
        <f t="shared" si="6"/>
        <v>2.8801291793313073</v>
      </c>
      <c r="N17" s="53">
        <f t="shared" si="6"/>
        <v>1.26340025249761</v>
      </c>
      <c r="O17" s="53">
        <f t="shared" si="6"/>
        <v>1.8125927661901413</v>
      </c>
      <c r="P17" s="53">
        <f t="shared" si="6"/>
        <v>0.956133711328856</v>
      </c>
      <c r="Q17" s="53">
        <f t="shared" si="6"/>
        <v>1.350594700686948</v>
      </c>
      <c r="R17" s="53">
        <f t="shared" si="6"/>
        <v>1.3034194805812165</v>
      </c>
      <c r="S17" s="53">
        <f t="shared" si="6"/>
        <v>1.082394299287411</v>
      </c>
      <c r="T17" s="53">
        <f t="shared" si="6"/>
        <v>0.9804916527349361</v>
      </c>
      <c r="U17" s="53">
        <f>SUM(U15/U16)</f>
        <v>0.9701735157568071</v>
      </c>
      <c r="V17" s="53">
        <f>SUM(V15/V16)</f>
        <v>1.6220478372707006</v>
      </c>
      <c r="W17" s="55"/>
      <c r="X17" s="56"/>
    </row>
    <row r="18" spans="1:24" ht="15.75" thickBot="1">
      <c r="A18" s="85"/>
      <c r="B18" s="87"/>
      <c r="C18" s="67" t="s">
        <v>0</v>
      </c>
      <c r="D18" s="58">
        <f>SUM(D15/D16)-1</f>
        <v>-0.23497812907681692</v>
      </c>
      <c r="E18" s="58">
        <f>SUM(E15/E16)-1</f>
        <v>0.027598355842630706</v>
      </c>
      <c r="F18" s="58">
        <f aca="true" t="shared" si="7" ref="F18:O18">SUM(F15/F16)-1</f>
        <v>0.24982801392566034</v>
      </c>
      <c r="G18" s="58">
        <f t="shared" si="7"/>
        <v>1.381396281260963</v>
      </c>
      <c r="H18" s="58">
        <f t="shared" si="7"/>
        <v>0.6981226275289849</v>
      </c>
      <c r="I18" s="58">
        <f t="shared" si="7"/>
        <v>0.9435425944548199</v>
      </c>
      <c r="J18" s="58">
        <f t="shared" si="7"/>
        <v>1.1465971505841028</v>
      </c>
      <c r="K18" s="58">
        <f t="shared" si="7"/>
        <v>6.098554890219561</v>
      </c>
      <c r="L18" s="58">
        <f t="shared" si="7"/>
        <v>0.18278102105156857</v>
      </c>
      <c r="M18" s="58">
        <f t="shared" si="7"/>
        <v>1.8801291793313073</v>
      </c>
      <c r="N18" s="58">
        <f t="shared" si="7"/>
        <v>0.26340025249761</v>
      </c>
      <c r="O18" s="58">
        <f t="shared" si="7"/>
        <v>0.8125927661901413</v>
      </c>
      <c r="P18" s="58">
        <f>SUM(P15/P16)-1</f>
        <v>-0.04386628867114395</v>
      </c>
      <c r="Q18" s="58">
        <f>SUM(Q15/Q16)-1</f>
        <v>0.3505947006869481</v>
      </c>
      <c r="R18" s="58">
        <f>SUM(R15/R16)-1</f>
        <v>0.3034194805812165</v>
      </c>
      <c r="S18" s="58">
        <f>SUM(S15/S16)-1</f>
        <v>0.08239429928741093</v>
      </c>
      <c r="T18" s="58">
        <f>SUM(T15/T16)-1</f>
        <v>-0.019508347265063897</v>
      </c>
      <c r="U18" s="58">
        <f>SUM(U15/U16)-1</f>
        <v>-0.029826484243192897</v>
      </c>
      <c r="V18" s="58">
        <f>SUM(V15/V16)-1</f>
        <v>0.6220478372707006</v>
      </c>
      <c r="W18" s="60"/>
      <c r="X18" s="61"/>
    </row>
  </sheetData>
  <sheetProtection/>
  <mergeCells count="12">
    <mergeCell ref="A11:A14"/>
    <mergeCell ref="B11:B12"/>
    <mergeCell ref="B13:B14"/>
    <mergeCell ref="A15:A18"/>
    <mergeCell ref="B15:B16"/>
    <mergeCell ref="B17:B18"/>
    <mergeCell ref="B5:B6"/>
    <mergeCell ref="A2:A6"/>
    <mergeCell ref="A7:A10"/>
    <mergeCell ref="B9:B10"/>
    <mergeCell ref="B7:B8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Delcam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HP Authorized Customer</cp:lastModifiedBy>
  <cp:lastPrinted>2009-07-21T15:22:31Z</cp:lastPrinted>
  <dcterms:created xsi:type="dcterms:W3CDTF">2009-05-27T15:05:19Z</dcterms:created>
  <dcterms:modified xsi:type="dcterms:W3CDTF">2009-08-28T22:43:52Z</dcterms:modified>
  <cp:category/>
  <cp:version/>
  <cp:contentType/>
  <cp:contentStatus/>
</cp:coreProperties>
</file>